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320" windowHeight="55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<sst xmlns="http://schemas.openxmlformats.org/spreadsheetml/2006/main" count="24" uniqueCount="17">
  <si>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Ounces</t>
  </si>
  <si>
    <t>Tonnellate</t>
  </si>
  <si>
    <t>Ounces (oz)</t>
  </si>
  <si>
    <t>Pounds (lb)</t>
  </si>
  <si>
    <t>Newtons</t>
  </si>
  <si>
    <t>kNewtons</t>
  </si>
  <si>
    <t>kNewtons (kN)</t>
  </si>
  <si>
    <t>Pounds</t>
  </si>
  <si>
    <t>Chilogrammi (kg)</t>
  </si>
  <si>
    <t>Grammi (g)</t>
  </si>
  <si>
    <t>Grammi</t>
  </si>
  <si>
    <t>Chilogrammi</t>
  </si>
  <si>
    <t>=</t>
  </si>
  <si>
    <t>Tonnellate (t)</t>
  </si>
  <si>
    <r>
      <t>Inserisci la quantità da convertire nella riga di interesse</t>
    </r>
    <r>
      <rPr>
        <sz val="10"/>
        <color indexed="10"/>
        <rFont val="Arial"/>
        <family val="2"/>
      </rPr>
      <t>↓</t>
    </r>
  </si>
  <si>
    <t>Conversioni di Peso e Massa</t>
  </si>
  <si>
    <t>Instrumentation Devices Srl - Como - Italy - ph. +39 031 525391 - info@instrumentation.it - www.instrumentation.it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</si>
</sst>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#,##0.000000"/>
    <numFmt numFmtId="166" formatCode="#,##0.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 Narrow"/>
      <family val="2"/>
    </font>
    <font>
      <b/>
      <sz val="11"/>
      <color indexed="63"/>
      <name val="Arial"/>
      <family val="2"/>
    </font>
    <font>
      <sz val="11"/>
      <color indexed="63"/>
      <name val="Arial Narrow"/>
      <family val="2"/>
    </font>
    <font>
      <b/>
      <sz val="14"/>
      <color indexed="63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166" fontId="8" fillId="0" borderId="1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29.421875" style="1" customWidth="1"/>
    <col min="2" max="2" width="17.140625" style="2" customWidth="1"/>
    <col min="3" max="3" width="4.8515625" style="2" customWidth="1"/>
    <col min="4" max="4" width="15.00390625" style="1" customWidth="1"/>
    <col min="5" max="5" width="13.8515625" style="1" customWidth="1"/>
    <col min="6" max="6" width="12.00390625" style="1" customWidth="1"/>
    <col min="7" max="7" width="12.57421875" style="1" customWidth="1"/>
    <col min="8" max="8" width="13.140625" style="1" customWidth="1"/>
    <col min="9" max="9" width="13.57421875" style="1" customWidth="1"/>
    <col min="10" max="10" width="12.421875" style="1" customWidth="1"/>
  </cols>
  <sheetData>
    <row r="1" spans="1:10" ht="29.25" customHeight="1">
      <c r="A1" s="11" t="s">
        <v>15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3" customFormat="1" ht="27" customHeight="1">
      <c r="A2" s="4" t="s">
        <v>14</v>
      </c>
      <c r="B2" s="6"/>
      <c r="C2" s="7"/>
      <c r="D2" s="8" t="s">
        <v>10</v>
      </c>
      <c r="E2" s="8" t="s">
        <v>11</v>
      </c>
      <c r="F2" s="8" t="s">
        <v>1</v>
      </c>
      <c r="G2" s="8" t="s">
        <v>4</v>
      </c>
      <c r="H2" s="8" t="s">
        <v>5</v>
      </c>
      <c r="I2" s="8" t="s">
        <v>0</v>
      </c>
      <c r="J2" s="8" t="s">
        <v>7</v>
      </c>
    </row>
    <row r="3" spans="1:10" s="3" customFormat="1" ht="16.5">
      <c r="A3" s="5">
        <v>1</v>
      </c>
      <c r="B3" s="6" t="s">
        <v>9</v>
      </c>
      <c r="C3" s="9" t="s">
        <v>12</v>
      </c>
      <c r="D3" s="10">
        <f>A3</f>
        <v>1</v>
      </c>
      <c r="E3" s="10">
        <f>A3/1000</f>
        <v>0.001</v>
      </c>
      <c r="F3" s="10">
        <f>A3/1000000</f>
        <v>1E-06</v>
      </c>
      <c r="G3" s="10">
        <f>A3*9.806652/1000</f>
        <v>0.009806651999999999</v>
      </c>
      <c r="H3" s="10">
        <f>A3*9.806652/1000000</f>
        <v>9.806652E-06</v>
      </c>
      <c r="I3" s="10">
        <f>A3/28.3495231</f>
        <v>0.035273961980686726</v>
      </c>
      <c r="J3" s="10">
        <f>A3/453.59237</f>
        <v>0.002204622621848776</v>
      </c>
    </row>
    <row r="4" spans="1:10" s="3" customFormat="1" ht="16.5">
      <c r="A4" s="5">
        <v>1</v>
      </c>
      <c r="B4" s="6" t="s">
        <v>8</v>
      </c>
      <c r="C4" s="9" t="s">
        <v>12</v>
      </c>
      <c r="D4" s="10">
        <f>A4*1000</f>
        <v>1000</v>
      </c>
      <c r="E4" s="10">
        <f>A4</f>
        <v>1</v>
      </c>
      <c r="F4" s="10">
        <f>A4/1000</f>
        <v>0.001</v>
      </c>
      <c r="G4" s="10">
        <f>A4*9.806652</f>
        <v>9.806652</v>
      </c>
      <c r="H4" s="10">
        <f>A4*9.806652/1000</f>
        <v>0.009806651999999999</v>
      </c>
      <c r="I4" s="10">
        <f>A4/28.3495231*1000</f>
        <v>35.27396198068673</v>
      </c>
      <c r="J4" s="10">
        <f>A4/453.59237*1000</f>
        <v>2.2046226218487757</v>
      </c>
    </row>
    <row r="5" spans="1:10" s="3" customFormat="1" ht="16.5">
      <c r="A5" s="5">
        <v>1</v>
      </c>
      <c r="B5" s="6" t="s">
        <v>13</v>
      </c>
      <c r="C5" s="9" t="s">
        <v>12</v>
      </c>
      <c r="D5" s="10">
        <f>A5/1000000</f>
        <v>1E-06</v>
      </c>
      <c r="E5" s="10">
        <f>A5/1000</f>
        <v>0.001</v>
      </c>
      <c r="F5" s="10">
        <f>A5</f>
        <v>1</v>
      </c>
      <c r="G5" s="10">
        <f>A5*9.806652*1000</f>
        <v>9806.652</v>
      </c>
      <c r="H5" s="10">
        <f>A5*9.806652</f>
        <v>9.806652</v>
      </c>
      <c r="I5" s="10">
        <f>A5/28.3495231*1000000</f>
        <v>35273.96198068673</v>
      </c>
      <c r="J5" s="10">
        <f>A5/453.59237*1000000</f>
        <v>2204.622621848776</v>
      </c>
    </row>
    <row r="6" spans="1:10" s="3" customFormat="1" ht="16.5">
      <c r="A6" s="5">
        <v>1</v>
      </c>
      <c r="B6" s="6" t="s">
        <v>4</v>
      </c>
      <c r="C6" s="9" t="s">
        <v>12</v>
      </c>
      <c r="D6" s="10">
        <f>A6/9.806652*1000</f>
        <v>101.97160050137397</v>
      </c>
      <c r="E6" s="10">
        <f>A6/9.806652</f>
        <v>0.10197160050137397</v>
      </c>
      <c r="F6" s="10">
        <f>A6/9.806652/1000</f>
        <v>0.00010197160050137397</v>
      </c>
      <c r="G6" s="10">
        <f>A6</f>
        <v>1</v>
      </c>
      <c r="H6" s="10">
        <f>A6/1000</f>
        <v>0.001</v>
      </c>
      <c r="I6" s="10">
        <f>A6/28.3495231/9.806652*1000</f>
        <v>3.596942359195241</v>
      </c>
      <c r="J6" s="10">
        <f>A6/453.59237/9.806652*1000</f>
        <v>0.22480889725145503</v>
      </c>
    </row>
    <row r="7" spans="1:10" s="3" customFormat="1" ht="16.5">
      <c r="A7" s="5">
        <v>1</v>
      </c>
      <c r="B7" s="6" t="s">
        <v>6</v>
      </c>
      <c r="C7" s="9" t="s">
        <v>12</v>
      </c>
      <c r="D7" s="10">
        <f>A7/9.806652*1000000</f>
        <v>101971.60050137396</v>
      </c>
      <c r="E7" s="10">
        <f>A7/9.806652*1000</f>
        <v>101.97160050137397</v>
      </c>
      <c r="F7" s="10">
        <f>A7/9.806652</f>
        <v>0.10197160050137397</v>
      </c>
      <c r="G7" s="10">
        <f>A7*1000</f>
        <v>1000</v>
      </c>
      <c r="H7" s="10">
        <f>A7</f>
        <v>1</v>
      </c>
      <c r="I7" s="10">
        <f>A7/28.3495231/9.806652*1000000</f>
        <v>3596.942359195241</v>
      </c>
      <c r="J7" s="10">
        <f>A7/453.59237/9.806652*1000000</f>
        <v>224.80889725145502</v>
      </c>
    </row>
    <row r="8" spans="1:10" s="3" customFormat="1" ht="16.5">
      <c r="A8" s="5">
        <v>1</v>
      </c>
      <c r="B8" s="6" t="s">
        <v>2</v>
      </c>
      <c r="C8" s="9" t="s">
        <v>12</v>
      </c>
      <c r="D8" s="10">
        <f>A8*28.3495231</f>
        <v>28.3495231</v>
      </c>
      <c r="E8" s="10">
        <f>A8*28.3495231/1000</f>
        <v>0.0283495231</v>
      </c>
      <c r="F8" s="10">
        <f>A8*28.3495231/1000000</f>
        <v>2.8349523099999998E-05</v>
      </c>
      <c r="G8" s="10">
        <f>A8*28.3495231*9.806652/1000</f>
        <v>0.2780139074076612</v>
      </c>
      <c r="H8" s="10">
        <f>A8*28.3495231*9.806652/1000000</f>
        <v>0.0002780139074076612</v>
      </c>
      <c r="I8" s="10">
        <f>A8</f>
        <v>1</v>
      </c>
      <c r="J8" s="10">
        <f>A9*453.59237/28.3495231</f>
        <v>16.000000014109585</v>
      </c>
    </row>
    <row r="9" spans="1:10" s="3" customFormat="1" ht="16.5">
      <c r="A9" s="5">
        <v>1</v>
      </c>
      <c r="B9" s="6" t="s">
        <v>3</v>
      </c>
      <c r="C9" s="9" t="s">
        <v>12</v>
      </c>
      <c r="D9" s="10">
        <f>A9*453.59237</f>
        <v>453.59237</v>
      </c>
      <c r="E9" s="10">
        <f>A9*453.59237/1000</f>
        <v>0.45359237</v>
      </c>
      <c r="F9" s="10">
        <f>A9*453.59237/1000000</f>
        <v>0.00045359237000000004</v>
      </c>
      <c r="G9" s="10">
        <f>A9*453.59237*9.806652/1000</f>
        <v>4.44822252244524</v>
      </c>
      <c r="H9" s="10">
        <f>A9*453.59237*9.806652/1000000</f>
        <v>0.004448222522445241</v>
      </c>
      <c r="I9" s="10">
        <f>A9*28.3495231/453.59237</f>
        <v>0.06249999994488443</v>
      </c>
      <c r="J9" s="10">
        <f>A9</f>
        <v>1</v>
      </c>
    </row>
    <row r="12" spans="1:10" ht="12.75">
      <c r="A12" s="13" t="s">
        <v>16</v>
      </c>
      <c r="B12" s="13"/>
      <c r="C12" s="13"/>
      <c r="D12" s="13"/>
      <c r="E12" s="13"/>
      <c r="F12" s="13"/>
      <c r="G12" s="13"/>
      <c r="H12" s="13"/>
      <c r="I12" s="13"/>
      <c r="J12" s="13"/>
    </row>
  </sheetData>
  <sheetProtection/>
  <mergeCells count="2">
    <mergeCell ref="A1:J1"/>
    <mergeCell ref="A12:J12"/>
  </mergeCells>
  <printOptions/>
  <pageMargins left="0.75" right="0.75" top="1" bottom="1" header="0.5" footer="0.5"/>
  <pageSetup horizontalDpi="600" verticalDpi="600" orientation="portrait" paperSize="9" r:id="rId1"/>
  <ignoredErrors>
    <ignoredError sqref="E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</dc:creator>
  <cp:keywords/>
  <dc:description/>
  <cp:lastModifiedBy>Maurizio</cp:lastModifiedBy>
  <dcterms:created xsi:type="dcterms:W3CDTF">2010-07-24T13:47:12Z</dcterms:created>
  <dcterms:modified xsi:type="dcterms:W3CDTF">2010-07-24T17:00:32Z</dcterms:modified>
  <cp:category/>
  <cp:version/>
  <cp:contentType/>
  <cp:contentStatus/>
</cp:coreProperties>
</file>